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8195" windowHeight="7965"/>
  </bookViews>
  <sheets>
    <sheet name="Calculator" sheetId="1" r:id="rId1"/>
    <sheet name="Calibers" sheetId="2" r:id="rId2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F6" i="1"/>
  <c r="I6" s="1"/>
  <c r="C26" i="2"/>
  <c r="F4" i="1"/>
  <c r="I4" s="1"/>
  <c r="D11" l="1"/>
  <c r="H6"/>
  <c r="G6"/>
  <c r="E4"/>
  <c r="E6" s="1"/>
  <c r="H4"/>
  <c r="G4"/>
</calcChain>
</file>

<file path=xl/sharedStrings.xml><?xml version="1.0" encoding="utf-8"?>
<sst xmlns="http://schemas.openxmlformats.org/spreadsheetml/2006/main" count="64" uniqueCount="51">
  <si>
    <t>.223 Remington</t>
  </si>
  <si>
    <t>.308 Winchester</t>
  </si>
  <si>
    <t>.30-06</t>
  </si>
  <si>
    <t>.45 ACP</t>
  </si>
  <si>
    <t>.40 S&amp;W</t>
  </si>
  <si>
    <t>10mm</t>
  </si>
  <si>
    <t>9mm</t>
  </si>
  <si>
    <t>.380 ACP</t>
  </si>
  <si>
    <t>.357 Magnum</t>
  </si>
  <si>
    <t>.38 Special</t>
  </si>
  <si>
    <t>.357 Sig</t>
  </si>
  <si>
    <t>5.7mm FN</t>
  </si>
  <si>
    <t>1lb</t>
  </si>
  <si>
    <t>5lb</t>
  </si>
  <si>
    <t>10lb</t>
  </si>
  <si>
    <t>20lb</t>
  </si>
  <si>
    <t>Case</t>
  </si>
  <si>
    <t>.44 Magnum</t>
  </si>
  <si>
    <t>.50 BMG</t>
  </si>
  <si>
    <t>.30 Luger</t>
  </si>
  <si>
    <t>.38 Super</t>
  </si>
  <si>
    <t>.45 Long Colt</t>
  </si>
  <si>
    <t>.30 M1</t>
  </si>
  <si>
    <t>.50 AE</t>
  </si>
  <si>
    <t>.30-30</t>
  </si>
  <si>
    <t>9mm Makarov</t>
  </si>
  <si>
    <t>.25 ACP</t>
  </si>
  <si>
    <t>.32 ACP</t>
  </si>
  <si>
    <t>.45 GAP</t>
  </si>
  <si>
    <t>Unit (gn)</t>
  </si>
  <si>
    <t>Cases</t>
  </si>
  <si>
    <t>Note: counting brass by weight is an approximate calculation.</t>
  </si>
  <si>
    <t>Brass Counter</t>
  </si>
  <si>
    <t>Volume Conversion Table</t>
  </si>
  <si>
    <t>Caliber</t>
  </si>
  <si>
    <t xml:space="preserve">.45 ACP </t>
  </si>
  <si>
    <t>Weight</t>
  </si>
  <si>
    <t>.223 Rem</t>
  </si>
  <si>
    <t xml:space="preserve">Select Caliber: </t>
  </si>
  <si>
    <t xml:space="preserve">Input Weight: </t>
  </si>
  <si>
    <t>5 Gallon bucket (Home Depot)</t>
  </si>
  <si>
    <t>Ziploc bag (1 gallon packed)</t>
  </si>
  <si>
    <t>1kg</t>
  </si>
  <si>
    <t xml:space="preserve"> </t>
  </si>
  <si>
    <t>Unit (g)</t>
  </si>
  <si>
    <t>5kg</t>
  </si>
  <si>
    <t>10kg</t>
  </si>
  <si>
    <t>20kg</t>
  </si>
  <si>
    <t>LBS</t>
  </si>
  <si>
    <t>OZ</t>
  </si>
  <si>
    <t>©2012 C.J. Shull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</si>
</sst>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2" fillId="3" borderId="0" xfId="0" applyFont="1" applyFill="1" applyBorder="1" applyAlignment="1">
      <alignment horizontal="center" vertical="top"/>
    </xf>
    <xf numFmtId="0" fontId="0" fillId="3" borderId="0" xfId="0" applyFont="1" applyFill="1" applyBorder="1"/>
    <xf numFmtId="0" fontId="3" fillId="0" borderId="0" xfId="0" applyFont="1" applyAlignment="1">
      <alignment horizontal="right"/>
    </xf>
    <xf numFmtId="164" fontId="0" fillId="0" borderId="0" xfId="0" applyNumberFormat="1"/>
    <xf numFmtId="1" fontId="8" fillId="2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5" fontId="0" fillId="3" borderId="0" xfId="0" applyNumberFormat="1" applyFill="1" applyBorder="1" applyAlignment="1">
      <alignment horizontal="right"/>
    </xf>
    <xf numFmtId="0" fontId="9" fillId="4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" xfId="0" applyFill="1" applyBorder="1" applyAlignment="1"/>
    <xf numFmtId="0" fontId="0" fillId="3" borderId="11" xfId="0" applyFill="1" applyBorder="1" applyAlignment="1"/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10" fillId="4" borderId="12" xfId="0" applyNumberFormat="1" applyFont="1" applyFill="1" applyBorder="1" applyProtection="1">
      <protection locked="0"/>
    </xf>
    <xf numFmtId="3" fontId="4" fillId="2" borderId="13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2" fontId="13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349302</xdr:colOff>
      <xdr:row>7</xdr:row>
      <xdr:rowOff>77810</xdr:rowOff>
    </xdr:from>
    <xdr:to>
      <xdr:col>9</xdr:col>
      <xdr:colOff>609599</xdr:colOff>
      <xdr:row>11</xdr:row>
      <xdr:rowOff>99152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51000" contrast="-50000"/>
        </a:blip>
        <a:srcRect/>
        <a:stretch>
          <a:fillRect/>
        </a:stretch>
      </xdr:blipFill>
      <xdr:spPr bwMode="auto">
        <a:xfrm>
          <a:off x="5073702" y="1668485"/>
          <a:ext cx="2851097" cy="16501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17</xdr:row>
      <xdr:rowOff>104775</xdr:rowOff>
    </xdr:from>
    <xdr:to>
      <xdr:col>2</xdr:col>
      <xdr:colOff>666750</xdr:colOff>
      <xdr:row>26</xdr:row>
      <xdr:rowOff>142875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" y="3857625"/>
          <a:ext cx="1752600" cy="1752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1"/>
  <sheetViews>
    <sheetView tabSelected="1" zoomScaleNormal="100" workbookViewId="0">
      <selection activeCell="H18" sqref="H18"/>
    </sheetView>
  </sheetViews>
  <sheetFormatPr defaultRowHeight="15"/>
  <cols>
    <col min="1" max="1" width="9.140625" customWidth="1"/>
    <col min="2" max="2" width="14.28515625" customWidth="1"/>
    <col min="3" max="4" width="19" customWidth="1"/>
    <col min="5" max="5" width="9.42578125" customWidth="1"/>
    <col min="6" max="6" width="9.42578125" bestFit="1" customWidth="1"/>
    <col min="7" max="8" width="10" bestFit="1" customWidth="1"/>
    <col min="9" max="9" width="9.42578125" customWidth="1"/>
  </cols>
  <sheetData>
    <row r="1" spans="1:13" ht="26.25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4"/>
    </row>
    <row r="2" spans="1:13" ht="26.25">
      <c r="A2" s="27"/>
      <c r="B2" s="27"/>
      <c r="C2" s="27"/>
      <c r="D2" s="27"/>
      <c r="E2" s="27"/>
      <c r="F2" s="27"/>
      <c r="G2" s="27"/>
      <c r="H2" s="27"/>
      <c r="I2" s="27"/>
      <c r="J2" s="28"/>
    </row>
    <row r="3" spans="1:13">
      <c r="A3" s="5"/>
      <c r="B3" s="6"/>
      <c r="C3" s="6"/>
      <c r="D3" s="6"/>
      <c r="E3" s="11" t="s">
        <v>29</v>
      </c>
      <c r="F3" s="11" t="s">
        <v>12</v>
      </c>
      <c r="G3" s="11" t="s">
        <v>13</v>
      </c>
      <c r="H3" s="11" t="s">
        <v>14</v>
      </c>
      <c r="I3" s="11" t="s">
        <v>15</v>
      </c>
      <c r="J3" s="7"/>
    </row>
    <row r="4" spans="1:13" ht="20.25" customHeight="1">
      <c r="A4" s="6"/>
      <c r="B4" s="6"/>
      <c r="C4" s="16" t="s">
        <v>38</v>
      </c>
      <c r="D4" s="21" t="s">
        <v>0</v>
      </c>
      <c r="E4" s="34">
        <f>7000/F4</f>
        <v>95.238095238095241</v>
      </c>
      <c r="F4" s="15">
        <f>IF(D4="","",INDEX(Calibers!$B$2:$B$25,MATCH(D4,Calibers!$A$2:$A$25,0),))</f>
        <v>73.5</v>
      </c>
      <c r="G4" s="15">
        <f>$F$4*5</f>
        <v>367.5</v>
      </c>
      <c r="H4" s="15">
        <f>$F$4*10</f>
        <v>735</v>
      </c>
      <c r="I4" s="15">
        <f>$F$4*20</f>
        <v>1470</v>
      </c>
      <c r="J4" s="7"/>
    </row>
    <row r="5" spans="1:13" ht="17.25" customHeight="1">
      <c r="A5" s="6"/>
      <c r="B5" s="6"/>
      <c r="D5" s="22"/>
      <c r="E5" s="29" t="s">
        <v>44</v>
      </c>
      <c r="F5" s="29" t="s">
        <v>42</v>
      </c>
      <c r="G5" s="29" t="s">
        <v>45</v>
      </c>
      <c r="H5" s="29" t="s">
        <v>46</v>
      </c>
      <c r="I5" s="29" t="s">
        <v>47</v>
      </c>
      <c r="J5" s="7"/>
      <c r="M5" t="s">
        <v>43</v>
      </c>
    </row>
    <row r="6" spans="1:13" ht="20.25" customHeight="1">
      <c r="A6" s="6"/>
      <c r="B6" s="6"/>
      <c r="C6" s="12"/>
      <c r="D6" s="6"/>
      <c r="E6" s="33">
        <f>E4*0.06479891</f>
        <v>6.1713247619047618</v>
      </c>
      <c r="F6" s="15">
        <f>IF(D4="","",INDEX(Calibers!$C$2:$C$25,MATCH(D4,Calibers!$A$2:$A$25,0),))</f>
        <v>33.339039195000005</v>
      </c>
      <c r="G6" s="15">
        <f>F6*5</f>
        <v>166.69519597500002</v>
      </c>
      <c r="H6" s="15">
        <f>F6*10</f>
        <v>333.39039195000004</v>
      </c>
      <c r="I6" s="15">
        <f>F6*20</f>
        <v>666.78078390000007</v>
      </c>
      <c r="J6" s="24"/>
    </row>
    <row r="7" spans="1:13" ht="14.25" customHeight="1">
      <c r="A7" s="6"/>
      <c r="B7" s="6"/>
      <c r="C7" s="12"/>
      <c r="D7" s="6"/>
      <c r="E7" s="35"/>
      <c r="F7" s="36"/>
      <c r="G7" s="36"/>
      <c r="H7" s="36"/>
      <c r="I7" s="36"/>
      <c r="J7" s="24"/>
    </row>
    <row r="8" spans="1:13" ht="20.25" customHeight="1">
      <c r="A8" s="6"/>
      <c r="B8" s="6"/>
      <c r="C8" s="39"/>
      <c r="D8" s="40"/>
      <c r="E8" s="23"/>
      <c r="F8" s="23"/>
      <c r="G8" s="23"/>
      <c r="H8" s="23"/>
      <c r="I8" s="23"/>
      <c r="J8" s="24"/>
    </row>
    <row r="9" spans="1:13" ht="36">
      <c r="A9" s="6"/>
      <c r="C9" s="16" t="s">
        <v>39</v>
      </c>
      <c r="D9" s="30">
        <v>1</v>
      </c>
      <c r="E9" s="41" t="s">
        <v>48</v>
      </c>
      <c r="F9" s="23"/>
      <c r="G9" s="23"/>
      <c r="H9" s="23"/>
      <c r="I9" s="23"/>
      <c r="J9" s="24"/>
    </row>
    <row r="10" spans="1:13" ht="36">
      <c r="A10" s="6"/>
      <c r="B10" s="6"/>
      <c r="C10" s="37"/>
      <c r="D10" s="30">
        <v>1</v>
      </c>
      <c r="E10" s="41" t="s">
        <v>49</v>
      </c>
      <c r="F10" s="23"/>
      <c r="G10" s="23"/>
      <c r="H10" s="23"/>
      <c r="I10" s="23"/>
      <c r="J10" s="24"/>
    </row>
    <row r="11" spans="1:13" ht="36">
      <c r="A11" s="6"/>
      <c r="B11" s="6"/>
      <c r="C11" s="38"/>
      <c r="D11" s="31">
        <f>(D9+(D10/16))*F4</f>
        <v>78.09375</v>
      </c>
      <c r="E11" s="32" t="s">
        <v>30</v>
      </c>
      <c r="F11" s="23"/>
      <c r="G11" s="23"/>
      <c r="H11" s="23"/>
      <c r="I11" s="23"/>
      <c r="J11" s="24"/>
    </row>
    <row r="12" spans="1:13">
      <c r="A12" s="9"/>
      <c r="B12" s="9"/>
      <c r="C12" s="9"/>
      <c r="D12" s="9"/>
      <c r="E12" s="25"/>
      <c r="F12" s="25"/>
      <c r="G12" s="25"/>
      <c r="H12" s="25"/>
      <c r="I12" s="25"/>
      <c r="J12" s="26"/>
    </row>
    <row r="13" spans="1:13">
      <c r="A13" s="45" t="s">
        <v>31</v>
      </c>
      <c r="B13" s="46"/>
      <c r="C13" s="46"/>
      <c r="D13" s="46"/>
      <c r="E13" s="46"/>
      <c r="F13" s="46"/>
      <c r="G13" s="46"/>
      <c r="H13" s="46"/>
      <c r="I13" s="46"/>
      <c r="J13" s="47"/>
    </row>
    <row r="15" spans="1:13" ht="26.25" customHeight="1">
      <c r="A15" s="42" t="s">
        <v>33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3">
      <c r="A16" s="2"/>
      <c r="B16" s="3"/>
      <c r="C16" s="3"/>
      <c r="D16" s="3"/>
      <c r="E16" s="3"/>
      <c r="F16" s="3"/>
      <c r="G16" s="3"/>
      <c r="H16" s="3"/>
      <c r="I16" s="3"/>
      <c r="J16" s="4"/>
    </row>
    <row r="17" spans="1:10">
      <c r="A17" s="5"/>
      <c r="B17" s="6"/>
      <c r="C17" s="6"/>
      <c r="D17" s="19" t="s">
        <v>41</v>
      </c>
      <c r="E17" s="17"/>
      <c r="F17" s="17"/>
      <c r="G17" s="6"/>
      <c r="H17" s="6"/>
      <c r="I17" s="6"/>
      <c r="J17" s="7"/>
    </row>
    <row r="18" spans="1:10">
      <c r="A18" s="5"/>
      <c r="B18" s="6"/>
      <c r="C18" s="6"/>
      <c r="D18" s="18" t="s">
        <v>34</v>
      </c>
      <c r="E18" s="18" t="s">
        <v>36</v>
      </c>
      <c r="F18" s="18" t="s">
        <v>30</v>
      </c>
      <c r="G18" s="6"/>
      <c r="H18" s="6"/>
      <c r="I18" s="6"/>
      <c r="J18" s="7"/>
    </row>
    <row r="19" spans="1:10">
      <c r="A19" s="5"/>
      <c r="B19" s="6"/>
      <c r="C19" s="6"/>
      <c r="D19" s="16" t="s">
        <v>6</v>
      </c>
      <c r="E19" s="16">
        <v>15.6</v>
      </c>
      <c r="F19" s="16">
        <v>1836</v>
      </c>
      <c r="G19" s="6"/>
      <c r="H19" s="6"/>
      <c r="I19" s="6"/>
      <c r="J19" s="7"/>
    </row>
    <row r="20" spans="1:10">
      <c r="A20" s="5"/>
      <c r="B20" s="6"/>
      <c r="C20" s="6"/>
      <c r="D20" s="16" t="s">
        <v>4</v>
      </c>
      <c r="E20" s="16">
        <v>12.2</v>
      </c>
      <c r="F20" s="16">
        <v>1219</v>
      </c>
      <c r="G20" s="6"/>
      <c r="H20" s="6"/>
      <c r="I20" s="6"/>
      <c r="J20" s="7"/>
    </row>
    <row r="21" spans="1:10">
      <c r="A21" s="5"/>
      <c r="B21" s="6"/>
      <c r="C21" s="6"/>
      <c r="D21" s="16" t="s">
        <v>3</v>
      </c>
      <c r="E21" s="16">
        <v>11.4</v>
      </c>
      <c r="F21" s="16">
        <v>890</v>
      </c>
      <c r="G21" s="6"/>
      <c r="H21" s="6"/>
      <c r="I21" s="6"/>
      <c r="J21" s="7"/>
    </row>
    <row r="22" spans="1:10">
      <c r="A22" s="5"/>
      <c r="B22" s="6"/>
      <c r="C22" s="6"/>
      <c r="D22" s="20" t="s">
        <v>37</v>
      </c>
      <c r="E22" s="16">
        <v>11</v>
      </c>
      <c r="F22" s="16">
        <v>809</v>
      </c>
      <c r="G22" s="6"/>
      <c r="H22" s="6"/>
      <c r="I22" s="6"/>
      <c r="J22" s="7"/>
    </row>
    <row r="23" spans="1:10">
      <c r="A23" s="5"/>
      <c r="B23" s="6"/>
      <c r="C23" s="6"/>
      <c r="D23" s="16"/>
      <c r="E23" s="16"/>
      <c r="F23" s="16"/>
      <c r="G23" s="6"/>
      <c r="H23" s="6"/>
      <c r="I23" s="6"/>
      <c r="J23" s="7"/>
    </row>
    <row r="24" spans="1:10">
      <c r="A24" s="5"/>
      <c r="B24" s="6"/>
      <c r="C24" s="6"/>
      <c r="D24" s="19" t="s">
        <v>40</v>
      </c>
      <c r="E24" s="17"/>
      <c r="F24" s="17"/>
      <c r="G24" s="6"/>
      <c r="H24" s="6"/>
      <c r="I24" s="6"/>
      <c r="J24" s="7"/>
    </row>
    <row r="25" spans="1:10">
      <c r="A25" s="5"/>
      <c r="B25" s="6"/>
      <c r="C25" s="6"/>
      <c r="D25" s="18" t="s">
        <v>34</v>
      </c>
      <c r="E25" s="18" t="s">
        <v>36</v>
      </c>
      <c r="F25" s="18" t="s">
        <v>30</v>
      </c>
      <c r="G25" s="6"/>
      <c r="H25" s="6"/>
      <c r="I25" s="6"/>
      <c r="J25" s="7"/>
    </row>
    <row r="26" spans="1:10">
      <c r="A26" s="5"/>
      <c r="B26" s="6"/>
      <c r="C26" s="6"/>
      <c r="D26" s="16" t="s">
        <v>6</v>
      </c>
      <c r="E26" s="16">
        <v>73.92</v>
      </c>
      <c r="F26" s="16">
        <v>8700</v>
      </c>
      <c r="G26" s="6"/>
      <c r="H26" s="6"/>
      <c r="I26" s="6"/>
      <c r="J26" s="7"/>
    </row>
    <row r="27" spans="1:10">
      <c r="A27" s="5"/>
      <c r="B27" s="6"/>
      <c r="C27" s="6"/>
      <c r="D27" s="16" t="s">
        <v>4</v>
      </c>
      <c r="E27" s="16">
        <v>72.569999999999993</v>
      </c>
      <c r="F27" s="16">
        <v>7250</v>
      </c>
      <c r="G27" s="6"/>
      <c r="H27" s="6"/>
      <c r="I27" s="6"/>
      <c r="J27" s="7"/>
    </row>
    <row r="28" spans="1:10">
      <c r="A28" s="5"/>
      <c r="B28" s="6"/>
      <c r="C28" s="6"/>
      <c r="D28" s="16" t="s">
        <v>35</v>
      </c>
      <c r="E28" s="16">
        <v>49.94</v>
      </c>
      <c r="F28" s="16">
        <v>3900</v>
      </c>
      <c r="G28" s="6"/>
      <c r="H28" s="6"/>
      <c r="I28" s="6"/>
      <c r="J28" s="7"/>
    </row>
    <row r="29" spans="1:10">
      <c r="A29" s="5"/>
      <c r="B29" s="6"/>
      <c r="C29" s="6"/>
      <c r="D29" s="16" t="s">
        <v>37</v>
      </c>
      <c r="E29" s="6">
        <v>54.42</v>
      </c>
      <c r="F29" s="6">
        <v>4000</v>
      </c>
      <c r="G29" s="6"/>
      <c r="H29" s="6"/>
      <c r="I29" s="6"/>
      <c r="J29" s="7"/>
    </row>
    <row r="30" spans="1:10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>
      <c r="A31" s="48" t="s">
        <v>50</v>
      </c>
      <c r="B31" s="49"/>
      <c r="C31" s="49"/>
      <c r="D31" s="49"/>
      <c r="E31" s="49"/>
      <c r="F31" s="49"/>
      <c r="G31" s="49"/>
      <c r="H31" s="49"/>
      <c r="I31" s="49"/>
      <c r="J31" s="50"/>
    </row>
  </sheetData>
  <mergeCells count="4">
    <mergeCell ref="A1:J1"/>
    <mergeCell ref="A13:J13"/>
    <mergeCell ref="A15:J15"/>
    <mergeCell ref="A31:J31"/>
  </mergeCells>
  <dataValidations count="1">
    <dataValidation type="list" allowBlank="1" showInputMessage="1" showErrorMessage="1" sqref="D4">
      <formula1>Calibers!A2:A25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C26"/>
  <sheetViews>
    <sheetView workbookViewId="0">
      <selection activeCell="A27" sqref="A27"/>
    </sheetView>
  </sheetViews>
  <sheetFormatPr defaultRowHeight="15"/>
  <cols>
    <col min="1" max="1" width="16.5703125" customWidth="1"/>
    <col min="3" max="3" width="9.5703125" bestFit="1" customWidth="1"/>
  </cols>
  <sheetData>
    <row r="1" spans="1:3">
      <c r="A1" s="1" t="s">
        <v>16</v>
      </c>
      <c r="B1" s="13" t="s">
        <v>12</v>
      </c>
      <c r="C1" s="13" t="s">
        <v>42</v>
      </c>
    </row>
    <row r="2" spans="1:3">
      <c r="A2" t="s">
        <v>0</v>
      </c>
      <c r="B2" s="14">
        <v>73.5</v>
      </c>
      <c r="C2" s="14">
        <f t="shared" ref="C2:C25" si="0">B2*0.45359237</f>
        <v>33.339039195000005</v>
      </c>
    </row>
    <row r="3" spans="1:3">
      <c r="A3" t="s">
        <v>26</v>
      </c>
      <c r="B3" s="14">
        <v>260</v>
      </c>
      <c r="C3" s="14">
        <f t="shared" si="0"/>
        <v>117.9340162</v>
      </c>
    </row>
    <row r="4" spans="1:3">
      <c r="A4" t="s">
        <v>19</v>
      </c>
      <c r="B4" s="14">
        <v>120</v>
      </c>
      <c r="C4" s="14">
        <f t="shared" si="0"/>
        <v>54.431084400000003</v>
      </c>
    </row>
    <row r="5" spans="1:3">
      <c r="A5" t="s">
        <v>22</v>
      </c>
      <c r="B5" s="14">
        <v>100</v>
      </c>
      <c r="C5" s="14">
        <f t="shared" si="0"/>
        <v>45.359237</v>
      </c>
    </row>
    <row r="6" spans="1:3">
      <c r="A6" t="s">
        <v>2</v>
      </c>
      <c r="B6" s="14">
        <v>35</v>
      </c>
      <c r="C6" s="14">
        <f t="shared" si="0"/>
        <v>15.875732950000002</v>
      </c>
    </row>
    <row r="7" spans="1:3">
      <c r="A7" t="s">
        <v>24</v>
      </c>
      <c r="B7" s="14">
        <v>52</v>
      </c>
      <c r="C7" s="14">
        <f t="shared" si="0"/>
        <v>23.586803240000002</v>
      </c>
    </row>
    <row r="8" spans="1:3">
      <c r="A8" t="s">
        <v>1</v>
      </c>
      <c r="B8" s="14">
        <v>40</v>
      </c>
      <c r="C8" s="14">
        <f t="shared" si="0"/>
        <v>18.143694800000002</v>
      </c>
    </row>
    <row r="9" spans="1:3">
      <c r="A9" t="s">
        <v>27</v>
      </c>
      <c r="B9" s="14">
        <v>168</v>
      </c>
      <c r="C9" s="14">
        <f t="shared" si="0"/>
        <v>76.203518160000002</v>
      </c>
    </row>
    <row r="10" spans="1:3">
      <c r="A10" t="s">
        <v>8</v>
      </c>
      <c r="B10" s="14">
        <v>89.4</v>
      </c>
      <c r="C10" s="14">
        <f t="shared" si="0"/>
        <v>40.551157878000005</v>
      </c>
    </row>
    <row r="11" spans="1:3">
      <c r="A11" t="s">
        <v>10</v>
      </c>
      <c r="B11" s="14">
        <v>96</v>
      </c>
      <c r="C11" s="14">
        <f t="shared" si="0"/>
        <v>43.544867520000004</v>
      </c>
    </row>
    <row r="12" spans="1:3">
      <c r="A12" t="s">
        <v>9</v>
      </c>
      <c r="B12" s="14">
        <v>102.8</v>
      </c>
      <c r="C12" s="14">
        <f t="shared" si="0"/>
        <v>46.629295636000002</v>
      </c>
    </row>
    <row r="13" spans="1:3">
      <c r="A13" t="s">
        <v>20</v>
      </c>
      <c r="B13" s="14">
        <v>104</v>
      </c>
      <c r="C13" s="14">
        <f t="shared" si="0"/>
        <v>47.173606480000004</v>
      </c>
    </row>
    <row r="14" spans="1:3">
      <c r="A14" t="s">
        <v>7</v>
      </c>
      <c r="B14" s="14">
        <v>145</v>
      </c>
      <c r="C14" s="14">
        <f t="shared" si="0"/>
        <v>65.770893650000005</v>
      </c>
    </row>
    <row r="15" spans="1:3">
      <c r="A15" t="s">
        <v>4</v>
      </c>
      <c r="B15" s="14">
        <v>99.9</v>
      </c>
      <c r="C15" s="14">
        <f t="shared" si="0"/>
        <v>45.313877763000008</v>
      </c>
    </row>
    <row r="16" spans="1:3">
      <c r="A16" t="s">
        <v>17</v>
      </c>
      <c r="B16" s="14">
        <v>61.2</v>
      </c>
      <c r="C16" s="14">
        <f t="shared" si="0"/>
        <v>27.759853044000003</v>
      </c>
    </row>
    <row r="17" spans="1:3">
      <c r="A17" t="s">
        <v>3</v>
      </c>
      <c r="B17" s="14">
        <v>78.099999999999994</v>
      </c>
      <c r="C17" s="14">
        <f t="shared" si="0"/>
        <v>35.425564096999999</v>
      </c>
    </row>
    <row r="18" spans="1:3">
      <c r="A18" t="s">
        <v>28</v>
      </c>
      <c r="B18" s="14">
        <v>86</v>
      </c>
      <c r="C18" s="14">
        <f t="shared" si="0"/>
        <v>39.008943819999999</v>
      </c>
    </row>
    <row r="19" spans="1:3">
      <c r="A19" t="s">
        <v>21</v>
      </c>
      <c r="B19" s="14">
        <v>60</v>
      </c>
      <c r="C19" s="14">
        <f t="shared" si="0"/>
        <v>27.215542200000002</v>
      </c>
    </row>
    <row r="20" spans="1:3">
      <c r="A20" t="s">
        <v>23</v>
      </c>
      <c r="B20" s="14">
        <v>48</v>
      </c>
      <c r="C20" s="14">
        <f t="shared" si="0"/>
        <v>21.772433760000002</v>
      </c>
    </row>
    <row r="21" spans="1:3">
      <c r="A21" t="s">
        <v>18</v>
      </c>
      <c r="B21" s="14">
        <v>8.1</v>
      </c>
      <c r="C21" s="14">
        <f t="shared" si="0"/>
        <v>3.6740981970000002</v>
      </c>
    </row>
    <row r="22" spans="1:3">
      <c r="A22" t="s">
        <v>5</v>
      </c>
      <c r="B22" s="14">
        <v>96</v>
      </c>
      <c r="C22" s="14">
        <f t="shared" si="0"/>
        <v>43.544867520000004</v>
      </c>
    </row>
    <row r="23" spans="1:3">
      <c r="A23" t="s">
        <v>11</v>
      </c>
      <c r="B23" s="14">
        <v>124</v>
      </c>
      <c r="C23" s="14">
        <f t="shared" si="0"/>
        <v>56.245453879999999</v>
      </c>
    </row>
    <row r="24" spans="1:3">
      <c r="A24" t="s">
        <v>6</v>
      </c>
      <c r="B24" s="14">
        <v>117.7</v>
      </c>
      <c r="C24" s="14">
        <f t="shared" si="0"/>
        <v>53.387821949000006</v>
      </c>
    </row>
    <row r="25" spans="1:3">
      <c r="A25" t="s">
        <v>25</v>
      </c>
      <c r="B25" s="14">
        <v>124</v>
      </c>
      <c r="C25" s="14">
        <f t="shared" si="0"/>
        <v>56.245453879999999</v>
      </c>
    </row>
    <row r="26" spans="1:3">
      <c r="B26" s="14">
        <v>1</v>
      </c>
      <c r="C26" s="14">
        <f>B26*0.45359237</f>
        <v>0.45359237000000002</v>
      </c>
    </row>
  </sheetData>
  <sortState ref="A2:B25">
    <sortCondition ref="A2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Calibers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autocreditsource</dc:creator>
  <cp:lastModifiedBy>Stephanie</cp:lastModifiedBy>
  <cp:lastPrinted>2011-11-07T22:36:28Z</cp:lastPrinted>
  <dcterms:created xsi:type="dcterms:W3CDTF">2011-11-07T17:53:54Z</dcterms:created>
  <dcterms:modified xsi:type="dcterms:W3CDTF">2012-02-18T02:04:24Z</dcterms:modified>
</cp:coreProperties>
</file>